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heuer\Documents\GDP\"/>
    </mc:Choice>
  </mc:AlternateContent>
  <xr:revisionPtr revIDLastSave="0" documentId="13_ncr:1_{0E939D42-58DC-468B-9818-0B29AE1681A0}" xr6:coauthVersionLast="36" xr6:coauthVersionMax="36" xr10:uidLastSave="{00000000-0000-0000-0000-000000000000}"/>
  <bookViews>
    <workbookView xWindow="0" yWindow="0" windowWidth="28800" windowHeight="11388" xr2:uid="{F05ED888-9BA2-4941-9F2F-C5C73AE01C68}"/>
  </bookViews>
  <sheets>
    <sheet name="Reguläre Förderung" sheetId="1" r:id="rId1"/>
    <sheet name="Green Roof Lab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D10" i="2" l="1"/>
  <c r="E10" i="2" s="1"/>
  <c r="F10" i="2" s="1"/>
  <c r="D9" i="2"/>
  <c r="E9" i="2" s="1"/>
  <c r="E5" i="2"/>
  <c r="E5" i="1"/>
  <c r="B18" i="2"/>
  <c r="C11" i="2"/>
  <c r="D7" i="2"/>
  <c r="C7" i="2"/>
  <c r="F9" i="2" l="1"/>
  <c r="G8" i="2"/>
  <c r="D8" i="2" s="1"/>
  <c r="D7" i="1"/>
  <c r="E10" i="1"/>
  <c r="D10" i="1" s="1"/>
  <c r="D11" i="2" l="1"/>
  <c r="E8" i="2"/>
  <c r="E11" i="2" s="1"/>
  <c r="G9" i="1"/>
  <c r="E9" i="1" s="1"/>
  <c r="D9" i="1" s="1"/>
  <c r="F10" i="1"/>
  <c r="F8" i="2" l="1"/>
  <c r="F11" i="2"/>
  <c r="F9" i="1"/>
  <c r="G8" i="1"/>
  <c r="D8" i="1" s="1"/>
  <c r="E8" i="1" l="1"/>
  <c r="F8" i="1" s="1"/>
  <c r="C7" i="1" l="1"/>
  <c r="B18" i="1" l="1"/>
  <c r="C11" i="1" l="1"/>
  <c r="E11" i="1" l="1"/>
  <c r="E18" i="1" s="1"/>
  <c r="D11" i="1"/>
  <c r="F11" i="1" l="1"/>
</calcChain>
</file>

<file path=xl/sharedStrings.xml><?xml version="1.0" encoding="utf-8"?>
<sst xmlns="http://schemas.openxmlformats.org/spreadsheetml/2006/main" count="50" uniqueCount="31">
  <si>
    <t>GründachPLUS - Finanzierungsplan</t>
  </si>
  <si>
    <t xml:space="preserve">förderfähige Fläche:  </t>
  </si>
  <si>
    <t>m²</t>
  </si>
  <si>
    <t>Position</t>
  </si>
  <si>
    <t>Ausgabenart</t>
  </si>
  <si>
    <t>Zum Ausfüllen des Finanzierungsplans befüllen Sie bitte alle weiß hinterlegten Felder. Die voraussichtlichen Zuschüsse berechnen sich dann automatisch.</t>
  </si>
  <si>
    <t>*Alle Angaben sind unverbindlich und dienen nur als Anhaltspunkte für Ihre Berechnungen. Der Zuschuss wird erst nach Prüfung Ihres Antrages durch die IBB Business Team GmbH festgelegt.</t>
  </si>
  <si>
    <t xml:space="preserve">Absturzsicherungen </t>
  </si>
  <si>
    <t>Vegetationsfläche</t>
  </si>
  <si>
    <t>vorsteuerabzugsberechtigt:</t>
  </si>
  <si>
    <t>nein</t>
  </si>
  <si>
    <t>MwSt. in %:</t>
  </si>
  <si>
    <t>insgesamt</t>
  </si>
  <si>
    <r>
      <t>Beratungs- und  Planungsausgaben
(gem. HOAI Planungsleistungsphasen 1- 9)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</si>
  <si>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 xml:space="preserve">Maßnahmen zurDachbegrünung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</si>
  <si>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Absturzsicherungen </t>
    </r>
    <r>
      <rPr>
        <vertAlign val="superscript"/>
        <sz val="8"/>
        <color theme="1"/>
        <rFont val="Calibri"/>
        <family val="2"/>
        <scheme val="minor"/>
      </rPr>
      <t>3</t>
    </r>
  </si>
  <si>
    <r>
      <rPr>
        <vertAlign val="superscript"/>
        <sz val="8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Der anteilige Zuschuss für die Absturzsicherungen im Rahmen der förderfähigen Bauleistungen (Positionen 2 und 3 dieser Aufstellung) darf im Rahmen der Begrenzung auf max. 60 € brutto/m² davon max. 5 € brutto/m² betragen.</t>
    </r>
  </si>
  <si>
    <t xml:space="preserve">   Der Zuschuss für die förderfähigen Beratungs- und Planungsausgaben ist auf 10.000 € brutto begrenzt.</t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</si>
  <si>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Der Zuschuss für die förderfähigen Bauleistungen (Positionen 2 und 3 dieser Aufstellung) ist auf max. 60 € brutto/m² förderfähige Fläche sowie max. 60.000 € brutto begrenzt.</t>
    </r>
  </si>
  <si>
    <t>davon voraussichtlicher Zuschuss *</t>
  </si>
  <si>
    <t>davon Eigenanteil bezogen auf die förderfähigen Ausgaben *</t>
  </si>
  <si>
    <t>Ihr voraussichtlicher Zuschuss *</t>
  </si>
  <si>
    <t>s. auch Modellrechnung in der Richtlinie</t>
  </si>
  <si>
    <t>Reguläre Förderung gemäß der Richtlinie zum Förderprogramm GründachPLUS</t>
  </si>
  <si>
    <t>Green Roof Lab Förderung gemäß der Richtlinie zum Förderprogramm GründachPLUS</t>
  </si>
  <si>
    <t xml:space="preserve">Maßnahmen zurDachbegrünung </t>
  </si>
  <si>
    <r>
      <t xml:space="preserve">davon voraussichtlicher Zuschuss </t>
    </r>
    <r>
      <rPr>
        <b/>
        <vertAlign val="superscript"/>
        <sz val="8"/>
        <color theme="0"/>
        <rFont val="Calibri"/>
        <family val="2"/>
        <scheme val="minor"/>
      </rPr>
      <t>2</t>
    </r>
    <r>
      <rPr>
        <b/>
        <sz val="14"/>
        <color theme="0"/>
        <rFont val="Calibri"/>
        <family val="2"/>
        <scheme val="minor"/>
      </rPr>
      <t xml:space="preserve"> *</t>
    </r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</si>
  <si>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Bei der Berechnung des Zuschusses für die förderfähigen Bauleistungen (Positionen 2 und 3 dieser Aufstellung) wurde eine prozentuale Förderhöhe von 100 % unterstellt. Die tatsächliche, prozentuale Förderhöhe wird durch den Förderausschuss festgelegt, </t>
    </r>
  </si>
  <si>
    <t xml:space="preserve">   welcher auch über die Gewährung des Zuschusses entscheidet.</t>
  </si>
  <si>
    <t>*Alle Angaben sind unverbindlich und dienen nur als Anhaltspunkte für Ihre Berechnungen. Der Zuschuss wird erst nach Prüfung Ihres Antrages durch den Förderausschuss festgelegt.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</si>
  <si>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Beratungs- und Planungsausgaben können nur in Höhe von max. 20 % der förderfähigen Bauleistungen (Positionen 2 und 3 dieser Aufstellung) anerkannt werden. Weitere Abzüge werden ggf. notwendig, wenn nicht alle Leistungsphasen nach HOAI erbracht werden.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</si>
</sst>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3" fillId="0" borderId="0" xfId="0" applyFont="1" applyProtection="1"/>
    <xf numFmtId="0" fontId="7" fillId="0" borderId="0" xfId="0" applyFont="1" applyFill="1" applyProtection="1"/>
    <xf numFmtId="0" fontId="8" fillId="0" borderId="0" xfId="0" applyFont="1" applyFill="1" applyAlignment="1" applyProtection="1">
      <alignment wrapText="1"/>
    </xf>
    <xf numFmtId="0" fontId="4" fillId="4" borderId="0" xfId="0" applyFont="1" applyFill="1" applyBorder="1" applyProtection="1"/>
    <xf numFmtId="0" fontId="0" fillId="3" borderId="0" xfId="0" applyFill="1" applyBorder="1" applyAlignment="1"/>
    <xf numFmtId="0" fontId="0" fillId="0" borderId="0" xfId="0" applyFill="1" applyProtection="1"/>
    <xf numFmtId="0" fontId="9" fillId="0" borderId="0" xfId="0" applyFont="1" applyProtection="1"/>
    <xf numFmtId="0" fontId="9" fillId="2" borderId="1" xfId="0" applyFont="1" applyFill="1" applyBorder="1" applyAlignment="1" applyProtection="1">
      <alignment horizontal="center" wrapText="1"/>
    </xf>
    <xf numFmtId="0" fontId="9" fillId="2" borderId="2" xfId="0" applyFont="1" applyFill="1" applyBorder="1" applyAlignment="1" applyProtection="1">
      <alignment wrapText="1"/>
    </xf>
    <xf numFmtId="44" fontId="9" fillId="0" borderId="2" xfId="1" applyFont="1" applyFill="1" applyBorder="1" applyAlignment="1" applyProtection="1">
      <alignment horizontal="right"/>
      <protection locked="0"/>
    </xf>
    <xf numFmtId="0" fontId="10" fillId="0" borderId="0" xfId="0" applyFont="1" applyProtection="1"/>
    <xf numFmtId="44" fontId="11" fillId="0" borderId="0" xfId="1" applyFont="1" applyFill="1" applyProtection="1"/>
    <xf numFmtId="0" fontId="9" fillId="2" borderId="11" xfId="0" applyFont="1" applyFill="1" applyBorder="1" applyAlignment="1" applyProtection="1">
      <alignment horizontal="center" wrapText="1"/>
    </xf>
    <xf numFmtId="0" fontId="9" fillId="2" borderId="12" xfId="0" applyFont="1" applyFill="1" applyBorder="1" applyAlignment="1" applyProtection="1">
      <alignment wrapText="1"/>
    </xf>
    <xf numFmtId="44" fontId="9" fillId="5" borderId="12" xfId="1" applyFont="1" applyFill="1" applyBorder="1" applyAlignment="1" applyProtection="1">
      <alignment horizontal="right"/>
      <protection locked="0"/>
    </xf>
    <xf numFmtId="0" fontId="4" fillId="4" borderId="2" xfId="0" applyFont="1" applyFill="1" applyBorder="1" applyProtection="1"/>
    <xf numFmtId="0" fontId="4" fillId="4" borderId="2" xfId="0" applyFont="1" applyFill="1" applyBorder="1" applyAlignment="1" applyProtection="1">
      <alignment wrapText="1"/>
    </xf>
    <xf numFmtId="4" fontId="13" fillId="5" borderId="2" xfId="0" applyNumberFormat="1" applyFont="1" applyFill="1" applyBorder="1" applyProtection="1">
      <protection locked="0"/>
    </xf>
    <xf numFmtId="2" fontId="13" fillId="5" borderId="14" xfId="0" applyNumberFormat="1" applyFont="1" applyFill="1" applyBorder="1" applyProtection="1">
      <protection locked="0"/>
    </xf>
    <xf numFmtId="0" fontId="15" fillId="3" borderId="4" xfId="0" applyFont="1" applyFill="1" applyBorder="1" applyAlignment="1" applyProtection="1">
      <alignment horizontal="center" wrapText="1"/>
    </xf>
    <xf numFmtId="0" fontId="16" fillId="3" borderId="5" xfId="0" applyFont="1" applyFill="1" applyBorder="1" applyAlignment="1" applyProtection="1">
      <alignment wrapText="1"/>
    </xf>
    <xf numFmtId="44" fontId="17" fillId="0" borderId="0" xfId="1" applyFont="1" applyFill="1" applyBorder="1" applyAlignment="1" applyProtection="1">
      <alignment horizontal="right"/>
    </xf>
    <xf numFmtId="44" fontId="17" fillId="0" borderId="0" xfId="0" applyNumberFormat="1" applyFont="1" applyBorder="1"/>
    <xf numFmtId="44" fontId="11" fillId="0" borderId="0" xfId="1" applyFont="1" applyFill="1" applyBorder="1" applyProtection="1"/>
    <xf numFmtId="0" fontId="15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wrapText="1"/>
    </xf>
    <xf numFmtId="44" fontId="16" fillId="0" borderId="0" xfId="1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8" fontId="5" fillId="0" borderId="0" xfId="0" applyNumberFormat="1" applyFont="1" applyFill="1" applyBorder="1" applyAlignment="1" applyProtection="1">
      <alignment horizontal="right" vertical="center"/>
    </xf>
    <xf numFmtId="0" fontId="0" fillId="3" borderId="17" xfId="0" applyFill="1" applyBorder="1" applyProtection="1"/>
    <xf numFmtId="0" fontId="0" fillId="3" borderId="17" xfId="0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wrapText="1"/>
    </xf>
    <xf numFmtId="0" fontId="19" fillId="0" borderId="0" xfId="0" applyFont="1" applyProtection="1"/>
    <xf numFmtId="0" fontId="19" fillId="3" borderId="7" xfId="0" applyFont="1" applyFill="1" applyBorder="1" applyAlignment="1" applyProtection="1">
      <alignment wrapText="1"/>
    </xf>
    <xf numFmtId="10" fontId="14" fillId="0" borderId="2" xfId="0" applyNumberFormat="1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wrapText="1"/>
      <protection hidden="1"/>
    </xf>
    <xf numFmtId="44" fontId="10" fillId="7" borderId="13" xfId="1" applyFont="1" applyFill="1" applyBorder="1" applyAlignment="1" applyProtection="1">
      <alignment horizontal="right"/>
      <protection hidden="1"/>
    </xf>
    <xf numFmtId="44" fontId="9" fillId="2" borderId="2" xfId="1" applyFont="1" applyFill="1" applyBorder="1" applyAlignment="1" applyProtection="1">
      <alignment horizontal="right"/>
      <protection hidden="1"/>
    </xf>
    <xf numFmtId="44" fontId="9" fillId="2" borderId="3" xfId="1" applyFont="1" applyFill="1" applyBorder="1" applyAlignment="1" applyProtection="1">
      <alignment horizontal="right"/>
      <protection hidden="1"/>
    </xf>
    <xf numFmtId="44" fontId="10" fillId="6" borderId="2" xfId="1" applyFont="1" applyFill="1" applyBorder="1" applyAlignment="1" applyProtection="1">
      <alignment horizontal="right"/>
      <protection hidden="1"/>
    </xf>
    <xf numFmtId="44" fontId="16" fillId="3" borderId="5" xfId="1" applyFont="1" applyFill="1" applyBorder="1" applyAlignment="1" applyProtection="1">
      <alignment horizontal="right"/>
      <protection hidden="1"/>
    </xf>
    <xf numFmtId="44" fontId="16" fillId="3" borderId="6" xfId="1" applyFont="1" applyFill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0" fontId="11" fillId="3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Alignment="1" applyProtection="1">
      <alignment wrapText="1"/>
      <protection hidden="1"/>
    </xf>
    <xf numFmtId="44" fontId="17" fillId="0" borderId="0" xfId="0" applyNumberFormat="1" applyFont="1" applyBorder="1" applyProtection="1">
      <protection hidden="1"/>
    </xf>
    <xf numFmtId="44" fontId="17" fillId="0" borderId="0" xfId="1" applyFont="1" applyFill="1" applyBorder="1" applyAlignment="1" applyProtection="1">
      <alignment horizontal="right"/>
      <protection hidden="1"/>
    </xf>
    <xf numFmtId="44" fontId="11" fillId="0" borderId="0" xfId="1" applyFont="1" applyFill="1" applyProtection="1">
      <protection hidden="1"/>
    </xf>
    <xf numFmtId="0" fontId="0" fillId="3" borderId="0" xfId="0" applyFill="1" applyBorder="1" applyAlignment="1" applyProtection="1"/>
    <xf numFmtId="0" fontId="3" fillId="0" borderId="0" xfId="0" applyFont="1" applyBorder="1" applyAlignment="1" applyProtection="1">
      <alignment horizontal="left"/>
    </xf>
    <xf numFmtId="0" fontId="6" fillId="4" borderId="9" xfId="0" applyFont="1" applyFill="1" applyBorder="1" applyAlignment="1" applyProtection="1"/>
    <xf numFmtId="0" fontId="0" fillId="0" borderId="0" xfId="0" applyBorder="1" applyAlignment="1"/>
    <xf numFmtId="0" fontId="0" fillId="0" borderId="0" xfId="0" applyBorder="1" applyAlignment="1" applyProtection="1">
      <alignment horizontal="left" wrapText="1"/>
    </xf>
    <xf numFmtId="0" fontId="4" fillId="4" borderId="1" xfId="0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left"/>
    </xf>
    <xf numFmtId="0" fontId="2" fillId="4" borderId="10" xfId="0" applyFont="1" applyFill="1" applyBorder="1" applyAlignment="1" applyProtection="1">
      <alignment horizontal="left"/>
    </xf>
    <xf numFmtId="0" fontId="2" fillId="4" borderId="16" xfId="0" applyFont="1" applyFill="1" applyBorder="1" applyAlignment="1" applyProtection="1">
      <alignment horizontal="left"/>
    </xf>
    <xf numFmtId="0" fontId="0" fillId="0" borderId="0" xfId="0" applyBorder="1" applyAlignment="1" applyProtection="1"/>
    <xf numFmtId="44" fontId="19" fillId="3" borderId="8" xfId="0" applyNumberFormat="1" applyFont="1" applyFill="1" applyBorder="1" applyAlignment="1" applyProtection="1">
      <alignment horizontal="right"/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9157D-9B70-4EB5-B842-E9BE3B201565}">
  <dimension ref="A1:I20"/>
  <sheetViews>
    <sheetView tabSelected="1" topLeftCell="A4" workbookViewId="0">
      <selection activeCell="H13" sqref="H13"/>
    </sheetView>
  </sheetViews>
  <sheetFormatPr baseColWidth="10" defaultColWidth="10.88671875" defaultRowHeight="14.4" x14ac:dyDescent="0.3"/>
  <cols>
    <col min="1" max="1" width="16.44140625" style="1" customWidth="1"/>
    <col min="2" max="2" width="53" style="1" customWidth="1"/>
    <col min="3" max="3" width="32.44140625" style="1" customWidth="1"/>
    <col min="4" max="4" width="26.109375" style="1" customWidth="1"/>
    <col min="5" max="6" width="28.109375" style="1" customWidth="1"/>
    <col min="7" max="7" width="53.109375" style="1" hidden="1" customWidth="1"/>
    <col min="8" max="8" width="10.88671875" style="1"/>
    <col min="9" max="9" width="15.6640625" style="1" customWidth="1"/>
    <col min="10" max="16384" width="10.88671875" style="1"/>
  </cols>
  <sheetData>
    <row r="1" spans="1:9" ht="28.5" customHeight="1" x14ac:dyDescent="0.5">
      <c r="A1" s="58" t="s">
        <v>23</v>
      </c>
      <c r="B1" s="59"/>
      <c r="C1" s="59"/>
      <c r="D1" s="59"/>
      <c r="E1" s="59"/>
      <c r="F1" s="7"/>
    </row>
    <row r="2" spans="1:9" s="8" customFormat="1" ht="28.5" customHeight="1" thickBot="1" x14ac:dyDescent="0.35">
      <c r="A2" s="60" t="s">
        <v>5</v>
      </c>
      <c r="B2" s="60"/>
      <c r="C2" s="60"/>
      <c r="D2" s="60"/>
      <c r="E2" s="60"/>
      <c r="F2" s="60"/>
    </row>
    <row r="3" spans="1:9" s="8" customFormat="1" ht="28.5" customHeight="1" x14ac:dyDescent="0.45">
      <c r="A3" s="62" t="s">
        <v>0</v>
      </c>
      <c r="B3" s="63"/>
      <c r="C3" s="63"/>
      <c r="D3" s="63"/>
      <c r="E3" s="63"/>
      <c r="F3" s="64"/>
    </row>
    <row r="4" spans="1:9" ht="18" x14ac:dyDescent="0.35">
      <c r="A4" s="61" t="s">
        <v>3</v>
      </c>
      <c r="B4" s="18" t="s">
        <v>1</v>
      </c>
      <c r="C4" s="20"/>
      <c r="D4" s="18" t="s">
        <v>2</v>
      </c>
      <c r="E4" s="6" t="s">
        <v>22</v>
      </c>
      <c r="F4" s="34"/>
      <c r="G4" s="4"/>
    </row>
    <row r="5" spans="1:9" ht="18.600000000000001" customHeight="1" thickBot="1" x14ac:dyDescent="0.4">
      <c r="A5" s="61"/>
      <c r="B5" s="18" t="s">
        <v>8</v>
      </c>
      <c r="C5" s="20"/>
      <c r="D5" s="18" t="s">
        <v>2</v>
      </c>
      <c r="E5" s="48" t="str">
        <f>IF($C$5="","",IF($C$5&lt;100,"Die Vegetationsfläche muss min. 100 m² betragen.",""))</f>
        <v/>
      </c>
      <c r="F5" s="35"/>
    </row>
    <row r="6" spans="1:9" ht="18" x14ac:dyDescent="0.35">
      <c r="A6" s="61"/>
      <c r="B6" s="18" t="s">
        <v>9</v>
      </c>
      <c r="C6" s="39" t="s">
        <v>10</v>
      </c>
      <c r="D6" s="18" t="s">
        <v>11</v>
      </c>
      <c r="E6" s="21">
        <v>19</v>
      </c>
      <c r="F6" s="35"/>
      <c r="G6" s="5"/>
    </row>
    <row r="7" spans="1:9" ht="72" x14ac:dyDescent="0.35">
      <c r="A7" s="61"/>
      <c r="B7" s="18" t="s">
        <v>4</v>
      </c>
      <c r="C7" s="40" t="str">
        <f>IF($C$6="ja","Ausgaben netto","Ausgaben brutto")</f>
        <v>Ausgaben brutto</v>
      </c>
      <c r="D7" s="40" t="str">
        <f>IF($C$6="ja","förderfähige Ausgaben netto *","förderfähige Ausgaben brutto *")</f>
        <v>förderfähige Ausgaben brutto *</v>
      </c>
      <c r="E7" s="19" t="s">
        <v>19</v>
      </c>
      <c r="F7" s="36" t="s">
        <v>20</v>
      </c>
    </row>
    <row r="8" spans="1:9" s="9" customFormat="1" ht="31.2" x14ac:dyDescent="0.3">
      <c r="A8" s="15">
        <v>1</v>
      </c>
      <c r="B8" s="16" t="s">
        <v>13</v>
      </c>
      <c r="C8" s="17"/>
      <c r="D8" s="41">
        <f>IF(AND($C$6="ja",$G$8&gt;=(20000*100/(100+$E$6))),20000*100/(100+$E$6),IF(AND($C$6="ja",$G$8&lt;(20000*100/(100+$E$6))),$G$8,IF(AND($C$6="nein",$G$8&gt;=20000),20000,IF(AND($C$6="nein",$G$8&lt;20000),$G$8,0))))</f>
        <v>0</v>
      </c>
      <c r="E8" s="42">
        <f>$D$8*50/100</f>
        <v>0</v>
      </c>
      <c r="F8" s="43">
        <f t="shared" ref="F8:F9" si="0">D8-E8</f>
        <v>0</v>
      </c>
      <c r="G8" s="25">
        <f>IF(($C$8&gt;=(($D$9+$D$10)*20/100)),($D$9+$D$10)*20/100,$C$8)</f>
        <v>0</v>
      </c>
    </row>
    <row r="9" spans="1:9" s="9" customFormat="1" ht="15.6" x14ac:dyDescent="0.3">
      <c r="A9" s="10">
        <v>2</v>
      </c>
      <c r="B9" s="11" t="s">
        <v>14</v>
      </c>
      <c r="C9" s="12"/>
      <c r="D9" s="42">
        <f>IF($C$9&gt;=($E$9*100/75),$E$9*100/75,$C$9)</f>
        <v>0</v>
      </c>
      <c r="E9" s="44">
        <f>IF(AND($C$6="ja",($G$9+$E$10)&gt;=(60000*100/(100+$E$6))),(60000*100/(100+$E$6))-$E$10,IF(AND($C$6="ja",($G$9+$E10)&lt;(60000*100/(100+$E$6))),$G$9,IF(AND($C$6="nein",($G$9+$E$10)&gt;=60000),60000-$E$10,IF(AND($C$6="nein",($G$9+$E$10)&lt;60000),$G$9,0))))</f>
        <v>0</v>
      </c>
      <c r="F9" s="43">
        <f t="shared" si="0"/>
        <v>0</v>
      </c>
      <c r="G9" s="24">
        <f>IF(AND($C$6="ja",((($C$9*100/(100+$E$6))+($C$10*100/(100+$E$6))*75/100)&gt;=($C$4*60))),($C$4*60*100/(100+$E$6))-$E$10,IF(AND($C$6="ja",((($C$9*100/(100+$E$6))+($C$10*100/(100+$E$6))*75/100)&lt;($C$4*60))),$C$9*75/100,IF(AND($C$6="nein",((($C$9+$C$10)*75/100)&gt;=($C$4*60))),($C$4*60)-$E$10,IF(AND($C$6="nein",((($C$9+$C$10)*75/100)&lt;($C$4*60))),$C$9*75/100,0))))</f>
        <v>0</v>
      </c>
      <c r="I9" s="13"/>
    </row>
    <row r="10" spans="1:9" s="9" customFormat="1" ht="15.6" x14ac:dyDescent="0.3">
      <c r="A10" s="10">
        <v>3</v>
      </c>
      <c r="B10" s="11" t="s">
        <v>15</v>
      </c>
      <c r="C10" s="12"/>
      <c r="D10" s="42">
        <f>IF($C$10&gt;=($E$10*100/75),$E$10*100/75,$C$10)</f>
        <v>0</v>
      </c>
      <c r="E10" s="42">
        <f>IF(AND($C$6="ja",(($C$10*(100+$E$6)/100*75/100)&gt;=($C$4*5))),$C$4*5*100/(100+$E$6),IF(AND($C$6="ja",(($C$10*(100+$E$6)/100*75/100)&lt;($C$4*5))),$C$10*75/100,IF(AND($C$6="nein",($C$10*75/100)&gt;=($C$4*5)),$C$4*5,IF(AND($C$6="nein",($C$10*75/100)&lt;($C$4*5)),$C$10*75/100,0))))</f>
        <v>0</v>
      </c>
      <c r="F10" s="43">
        <f>D10-E10</f>
        <v>0</v>
      </c>
      <c r="G10" s="14"/>
    </row>
    <row r="11" spans="1:9" s="9" customFormat="1" ht="16.2" thickBot="1" x14ac:dyDescent="0.35">
      <c r="A11" s="22"/>
      <c r="B11" s="23" t="s">
        <v>12</v>
      </c>
      <c r="C11" s="45">
        <f>SUM(C8:C10)</f>
        <v>0</v>
      </c>
      <c r="D11" s="45">
        <f>SUM(D8:D10)</f>
        <v>0</v>
      </c>
      <c r="E11" s="45">
        <f>SUM(E8:E10)</f>
        <v>0</v>
      </c>
      <c r="F11" s="46">
        <f>D11-E11</f>
        <v>0</v>
      </c>
      <c r="G11" s="14"/>
    </row>
    <row r="12" spans="1:9" s="30" customFormat="1" ht="15.6" x14ac:dyDescent="0.3">
      <c r="A12" s="27"/>
      <c r="B12" s="28"/>
      <c r="C12" s="29"/>
      <c r="D12" s="29"/>
      <c r="E12" s="29"/>
      <c r="F12" s="29"/>
      <c r="G12" s="26"/>
    </row>
    <row r="13" spans="1:9" x14ac:dyDescent="0.3">
      <c r="A13" s="57" t="s">
        <v>30</v>
      </c>
      <c r="B13" s="57"/>
      <c r="C13" s="57"/>
      <c r="D13" s="57"/>
      <c r="E13" s="57"/>
      <c r="F13" s="57"/>
    </row>
    <row r="14" spans="1:9" x14ac:dyDescent="0.3">
      <c r="A14" s="57" t="s">
        <v>17</v>
      </c>
      <c r="B14" s="57"/>
      <c r="C14" s="57"/>
      <c r="D14" s="57"/>
      <c r="E14" s="57"/>
      <c r="F14" s="57"/>
    </row>
    <row r="15" spans="1:9" x14ac:dyDescent="0.3">
      <c r="A15" s="57" t="s">
        <v>18</v>
      </c>
      <c r="B15" s="57"/>
      <c r="C15" s="57"/>
      <c r="D15" s="57"/>
      <c r="E15" s="57"/>
      <c r="F15" s="57"/>
    </row>
    <row r="16" spans="1:9" x14ac:dyDescent="0.3">
      <c r="A16" s="57" t="s">
        <v>16</v>
      </c>
      <c r="B16" s="57"/>
      <c r="C16" s="57"/>
      <c r="D16" s="57"/>
      <c r="E16" s="57"/>
      <c r="F16" s="57"/>
    </row>
    <row r="17" spans="1:6" ht="15" thickBot="1" x14ac:dyDescent="0.35">
      <c r="B17" s="3"/>
      <c r="C17" s="32"/>
      <c r="D17" s="33"/>
      <c r="E17" s="31"/>
      <c r="F17" s="31"/>
    </row>
    <row r="18" spans="1:6" ht="54" customHeight="1" thickBot="1" x14ac:dyDescent="0.4">
      <c r="A18" s="2"/>
      <c r="B18" s="47" t="str">
        <f>IF(OR($C$4="",$C$5=""),"",IF(($C$5/$C$4*100)&lt;75,"Bitte beachten Sie, dass eine Förderung nur möglich ist, wenn min. 75 % der förderfähigen Fläche begrünt werden.",""))</f>
        <v/>
      </c>
      <c r="D18" s="38" t="s">
        <v>21</v>
      </c>
      <c r="E18" s="66">
        <f>IF(OR($E$5="Die Vegetationsfläche muss min. 100 m² betragen.",$B$18="Bitte beachten Sie, dass eine Förderung nur möglich ist, wenn min. 75 % der förderfähigen Fläche begrünt werden."),"- €",$E$11)</f>
        <v>0</v>
      </c>
    </row>
    <row r="19" spans="1:6" x14ac:dyDescent="0.3">
      <c r="C19" s="3"/>
      <c r="D19" s="3"/>
    </row>
    <row r="20" spans="1:6" s="9" customFormat="1" ht="15.6" x14ac:dyDescent="0.3">
      <c r="A20" s="37" t="s">
        <v>6</v>
      </c>
    </row>
  </sheetData>
  <sheetProtection password="CF9B" sheet="1" objects="1" scenarios="1"/>
  <mergeCells count="8">
    <mergeCell ref="A13:F13"/>
    <mergeCell ref="A14:F14"/>
    <mergeCell ref="A15:F15"/>
    <mergeCell ref="A16:F16"/>
    <mergeCell ref="A1:E1"/>
    <mergeCell ref="A2:F2"/>
    <mergeCell ref="A4:A7"/>
    <mergeCell ref="A3:F3"/>
  </mergeCells>
  <dataValidations count="1">
    <dataValidation type="list" allowBlank="1" showInputMessage="1" showErrorMessage="1" sqref="C6" xr:uid="{D5EEE6B1-6459-499B-B2D8-AECB6EE81F6F}">
      <formula1>"ja,nein,"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9A5C6-C99E-439A-B42B-9BD876C33119}">
  <dimension ref="A1:I20"/>
  <sheetViews>
    <sheetView topLeftCell="A10" workbookViewId="0">
      <selection activeCell="H13" sqref="H13"/>
    </sheetView>
  </sheetViews>
  <sheetFormatPr baseColWidth="10" defaultColWidth="10.88671875" defaultRowHeight="14.4" x14ac:dyDescent="0.3"/>
  <cols>
    <col min="1" max="1" width="16.44140625" style="1" customWidth="1"/>
    <col min="2" max="2" width="53" style="1" customWidth="1"/>
    <col min="3" max="3" width="32.44140625" style="1" customWidth="1"/>
    <col min="4" max="4" width="26.109375" style="1" customWidth="1"/>
    <col min="5" max="6" width="28.109375" style="1" customWidth="1"/>
    <col min="7" max="7" width="21.109375" style="49" hidden="1" customWidth="1"/>
    <col min="8" max="8" width="15.6640625" style="1" customWidth="1"/>
    <col min="9" max="16384" width="10.88671875" style="1"/>
  </cols>
  <sheetData>
    <row r="1" spans="1:9" ht="28.5" customHeight="1" x14ac:dyDescent="0.5">
      <c r="A1" s="58" t="s">
        <v>24</v>
      </c>
      <c r="B1" s="65"/>
      <c r="C1" s="65"/>
      <c r="D1" s="65"/>
      <c r="E1" s="65"/>
      <c r="F1" s="56"/>
    </row>
    <row r="2" spans="1:9" s="8" customFormat="1" ht="28.5" customHeight="1" thickBot="1" x14ac:dyDescent="0.35">
      <c r="A2" s="60" t="s">
        <v>5</v>
      </c>
      <c r="B2" s="60"/>
      <c r="C2" s="60"/>
      <c r="D2" s="60"/>
      <c r="E2" s="60"/>
      <c r="F2" s="60"/>
      <c r="G2" s="50"/>
    </row>
    <row r="3" spans="1:9" s="8" customFormat="1" ht="28.5" customHeight="1" x14ac:dyDescent="0.45">
      <c r="A3" s="62" t="s">
        <v>0</v>
      </c>
      <c r="B3" s="63"/>
      <c r="C3" s="63"/>
      <c r="D3" s="63"/>
      <c r="E3" s="63"/>
      <c r="F3" s="64"/>
      <c r="G3" s="50"/>
    </row>
    <row r="4" spans="1:9" ht="18" x14ac:dyDescent="0.35">
      <c r="A4" s="61" t="s">
        <v>3</v>
      </c>
      <c r="B4" s="18" t="s">
        <v>1</v>
      </c>
      <c r="C4" s="20">
        <v>10</v>
      </c>
      <c r="D4" s="18" t="s">
        <v>2</v>
      </c>
      <c r="E4" s="6" t="s">
        <v>22</v>
      </c>
      <c r="F4" s="34"/>
      <c r="G4" s="51"/>
    </row>
    <row r="5" spans="1:9" ht="18.600000000000001" customHeight="1" thickBot="1" x14ac:dyDescent="0.4">
      <c r="A5" s="61"/>
      <c r="B5" s="18" t="s">
        <v>8</v>
      </c>
      <c r="C5" s="20">
        <v>5</v>
      </c>
      <c r="D5" s="18" t="s">
        <v>2</v>
      </c>
      <c r="E5" s="48" t="str">
        <f>IF($C$5="","",IF($C$5&lt;100,"Die Vegetationsfläche muss min. 100 m² betragen.",""))</f>
        <v>Die Vegetationsfläche muss min. 100 m² betragen.</v>
      </c>
      <c r="F5" s="35"/>
    </row>
    <row r="6" spans="1:9" ht="18" x14ac:dyDescent="0.35">
      <c r="A6" s="61"/>
      <c r="B6" s="18" t="s">
        <v>9</v>
      </c>
      <c r="C6" s="39" t="s">
        <v>10</v>
      </c>
      <c r="D6" s="18" t="s">
        <v>11</v>
      </c>
      <c r="E6" s="21">
        <v>19</v>
      </c>
      <c r="F6" s="35"/>
      <c r="G6" s="52"/>
    </row>
    <row r="7" spans="1:9" ht="72" x14ac:dyDescent="0.35">
      <c r="A7" s="61"/>
      <c r="B7" s="18" t="s">
        <v>4</v>
      </c>
      <c r="C7" s="40" t="str">
        <f>IF($C$6="ja","Ausgaben netto","Ausgaben brutto")</f>
        <v>Ausgaben brutto</v>
      </c>
      <c r="D7" s="40" t="str">
        <f>IF($C$6="ja","förderfähige Ausgaben netto *","förderfähige Ausgaben brutto *")</f>
        <v>förderfähige Ausgaben brutto *</v>
      </c>
      <c r="E7" s="40" t="s">
        <v>26</v>
      </c>
      <c r="F7" s="36" t="s">
        <v>20</v>
      </c>
    </row>
    <row r="8" spans="1:9" s="9" customFormat="1" ht="31.2" x14ac:dyDescent="0.3">
      <c r="A8" s="15">
        <v>1</v>
      </c>
      <c r="B8" s="16" t="s">
        <v>13</v>
      </c>
      <c r="C8" s="17"/>
      <c r="D8" s="41">
        <f>IF(AND($C$6="ja",$G$8&gt;=(20000*100/(100+$E$6))),20000*100/(100+$E$6),IF(AND($C$6="ja",$G$8&lt;(20000*100/(100+$E$6))),$G$8,IF(AND($C$6="nein",$G$8&gt;=20000),20000,IF(AND($C$6="nein",$G$8&lt;20000),$G$8,0))))</f>
        <v>0</v>
      </c>
      <c r="E8" s="42">
        <f>$D$8*50/100</f>
        <v>0</v>
      </c>
      <c r="F8" s="43">
        <f t="shared" ref="F8:F9" si="0">D8-E8</f>
        <v>0</v>
      </c>
      <c r="G8" s="53">
        <f>IF(($C$8&gt;=(($D$9+$D$10)*20/100)),($D$9+$D$10)*20/100,$C$8)</f>
        <v>0</v>
      </c>
    </row>
    <row r="9" spans="1:9" s="9" customFormat="1" ht="15.6" x14ac:dyDescent="0.3">
      <c r="A9" s="10">
        <v>2</v>
      </c>
      <c r="B9" s="11" t="s">
        <v>25</v>
      </c>
      <c r="C9" s="12"/>
      <c r="D9" s="42">
        <f>$C$9</f>
        <v>0</v>
      </c>
      <c r="E9" s="44">
        <f>$D$9</f>
        <v>0</v>
      </c>
      <c r="F9" s="43">
        <f t="shared" si="0"/>
        <v>0</v>
      </c>
      <c r="G9" s="54"/>
      <c r="I9" s="13"/>
    </row>
    <row r="10" spans="1:9" s="9" customFormat="1" ht="15.6" x14ac:dyDescent="0.3">
      <c r="A10" s="10">
        <v>3</v>
      </c>
      <c r="B10" s="11" t="s">
        <v>7</v>
      </c>
      <c r="C10" s="12"/>
      <c r="D10" s="42">
        <f>$C$10</f>
        <v>0</v>
      </c>
      <c r="E10" s="42">
        <f>$D$10</f>
        <v>0</v>
      </c>
      <c r="F10" s="43">
        <f>D10-E10</f>
        <v>0</v>
      </c>
      <c r="G10" s="55"/>
    </row>
    <row r="11" spans="1:9" s="9" customFormat="1" ht="16.2" thickBot="1" x14ac:dyDescent="0.35">
      <c r="A11" s="22"/>
      <c r="B11" s="23" t="s">
        <v>12</v>
      </c>
      <c r="C11" s="45">
        <f>SUM(C8:C10)</f>
        <v>0</v>
      </c>
      <c r="D11" s="45">
        <f>SUM(D8:D10)</f>
        <v>0</v>
      </c>
      <c r="E11" s="45">
        <f>SUM(E8:E10)</f>
        <v>0</v>
      </c>
      <c r="F11" s="46">
        <f>D11-E11</f>
        <v>0</v>
      </c>
      <c r="G11" s="55"/>
    </row>
    <row r="12" spans="1:9" s="30" customFormat="1" ht="15.6" x14ac:dyDescent="0.3">
      <c r="A12" s="27"/>
      <c r="B12" s="28"/>
      <c r="C12" s="29"/>
      <c r="D12" s="29"/>
      <c r="E12" s="29"/>
      <c r="F12" s="29"/>
      <c r="G12" s="26"/>
    </row>
    <row r="13" spans="1:9" x14ac:dyDescent="0.3">
      <c r="A13" s="57" t="s">
        <v>30</v>
      </c>
      <c r="B13" s="57"/>
      <c r="C13" s="57"/>
      <c r="D13" s="57"/>
      <c r="E13" s="57"/>
      <c r="F13" s="57"/>
      <c r="G13" s="1"/>
    </row>
    <row r="14" spans="1:9" x14ac:dyDescent="0.3">
      <c r="A14" s="57" t="s">
        <v>17</v>
      </c>
      <c r="B14" s="57"/>
      <c r="C14" s="57"/>
      <c r="D14" s="57"/>
      <c r="E14" s="57"/>
      <c r="F14" s="57"/>
      <c r="G14" s="1"/>
    </row>
    <row r="15" spans="1:9" x14ac:dyDescent="0.3">
      <c r="A15" s="57" t="s">
        <v>27</v>
      </c>
      <c r="B15" s="57"/>
      <c r="C15" s="57"/>
      <c r="D15" s="57"/>
      <c r="E15" s="57"/>
      <c r="F15" s="57"/>
      <c r="G15" s="1"/>
    </row>
    <row r="16" spans="1:9" x14ac:dyDescent="0.3">
      <c r="A16" s="57" t="s">
        <v>28</v>
      </c>
      <c r="B16" s="57"/>
      <c r="C16" s="57"/>
      <c r="D16" s="57"/>
      <c r="E16" s="57"/>
      <c r="F16" s="57"/>
      <c r="G16" s="1"/>
    </row>
    <row r="17" spans="1:7" ht="15" thickBot="1" x14ac:dyDescent="0.35">
      <c r="B17" s="3"/>
      <c r="C17" s="32"/>
      <c r="D17" s="33"/>
      <c r="E17" s="31"/>
      <c r="F17" s="31"/>
      <c r="G17" s="1"/>
    </row>
    <row r="18" spans="1:7" ht="54" customHeight="1" thickBot="1" x14ac:dyDescent="0.4">
      <c r="A18" s="2"/>
      <c r="B18" s="47" t="str">
        <f>IF(OR($C$4="",$C$5=""),"",IF(($C$5/$C$4*100)&lt;75,"Bitte beachten Sie, dass eine Förderung nur möglich ist, wenn min. 75 % der förderfähigen Fläche begrünt werden.",""))</f>
        <v>Bitte beachten Sie, dass eine Förderung nur möglich ist, wenn min. 75 % der förderfähigen Fläche begrünt werden.</v>
      </c>
      <c r="D18" s="38" t="s">
        <v>21</v>
      </c>
      <c r="E18" s="66" t="str">
        <f>IF(OR($E$5="Die Vegetationsfläche muss min. 100 m² betragen.",$B$18="Bitte beachten Sie, dass eine Förderung bur möglich ist, wenn min. 75 % der förderfähugen Flächen begrünt werden."),"- €",$E$11)</f>
        <v>- €</v>
      </c>
      <c r="G18" s="1"/>
    </row>
    <row r="19" spans="1:7" x14ac:dyDescent="0.3">
      <c r="C19" s="3"/>
      <c r="D19" s="3"/>
      <c r="G19" s="1"/>
    </row>
    <row r="20" spans="1:7" s="9" customFormat="1" ht="15.6" x14ac:dyDescent="0.3">
      <c r="A20" s="37" t="s">
        <v>29</v>
      </c>
    </row>
  </sheetData>
  <sheetProtection password="CF9B" sheet="1" objects="1" scenarios="1"/>
  <mergeCells count="8">
    <mergeCell ref="A14:F14"/>
    <mergeCell ref="A15:F15"/>
    <mergeCell ref="A16:F16"/>
    <mergeCell ref="A1:E1"/>
    <mergeCell ref="A2:F2"/>
    <mergeCell ref="A3:F3"/>
    <mergeCell ref="A4:A7"/>
    <mergeCell ref="A13:F13"/>
  </mergeCells>
  <dataValidations count="1">
    <dataValidation type="list" allowBlank="1" showInputMessage="1" showErrorMessage="1" sqref="C6" xr:uid="{86F2FB2C-D466-49BD-AAE6-43A3EB238946}">
      <formula1>"ja,nein,"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Reguläre Förderung</vt:lpstr>
      <vt:lpstr>Green Roof Lab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Kersten Lang</dc:creator>
  <cp:lastModifiedBy>Christine Heuer</cp:lastModifiedBy>
  <dcterms:created xsi:type="dcterms:W3CDTF">2021-03-29T12:19:41Z</dcterms:created>
  <dcterms:modified xsi:type="dcterms:W3CDTF">2021-05-03T05:45:47Z</dcterms:modified>
</cp:coreProperties>
</file>